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130" windowHeight="703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<sst xmlns="http://schemas.openxmlformats.org/spreadsheetml/2006/main" count="477" uniqueCount="278">
  <si>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</si>
  <si>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</si>
  <si>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</si>
  <si>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</si>
  <si>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</si>
  <si>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</si>
  <si>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</si>
  <si>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</si>
  <si>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</si>
  <si>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</si>
  <si>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</si>
  <si>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</si>
  <si>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</si>
  <si>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</si>
  <si>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</si>
  <si>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</si>
  <si>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</si>
  <si>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</si>
  <si>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</si>
  <si>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</si>
  <si>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</si>
  <si>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</si>
  <si>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</si>
  <si>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</si>
  <si>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</si>
  <si>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</si>
  <si>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</si>
  <si>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</si>
  <si>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</si>
  <si>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</si>
  <si>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</si>
  <si>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</si>
  <si>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</si>
  <si>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</si>
  <si>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</si>
  <si>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</si>
  <si>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</si>
  <si>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</si>
  <si>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</si>
  <si>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</si>
  <si>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</si>
  <si>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</si>
  <si>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</si>
  <si>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</si>
  <si>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</si>
  <si>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</si>
  <si>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</si>
  <si>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</si>
  <si>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</si>
  <si>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</si>
  <si>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</si>
  <si>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</si>
  <si>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</si>
  <si>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</si>
  <si>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</si>
  <si>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</si>
  <si>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</si>
  <si>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</si>
  <si>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</si>
  <si>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</si>
  <si>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</si>
  <si>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</si>
  <si>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</si>
  <si>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</si>
  <si>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</si>
  <si>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</si>
  <si>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</si>
  <si>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</si>
  <si>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</si>
  <si>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</si>
  <si>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</si>
  <si>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</si>
  <si>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</si>
  <si>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</si>
  <si>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</si>
  <si>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</si>
  <si>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</si>
  <si>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</si>
  <si>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</si>
  <si>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</si>
  <si>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</si>
  <si>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</si>
  <si>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</si>
  <si>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</si>
  <si>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</si>
  <si>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</si>
  <si>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</si>
  <si>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</si>
  <si>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</si>
  <si>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</si>
  <si>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</si>
  <si>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</si>
  <si>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</si>
  <si>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</si>
  <si>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</si>
  <si>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</si>
  <si>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</si>
  <si>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</si>
  <si>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</si>
  <si>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</si>
  <si>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</si>
  <si>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</si>
  <si>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</si>
  <si>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</si>
  <si>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</si>
  <si>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</si>
  <si>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</si>
  <si>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</si>
  <si>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</si>
  <si>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</si>
  <si>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</si>
  <si>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</si>
  <si>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</si>
  <si>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</si>
  <si>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</si>
  <si>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</si>
  <si>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</si>
  <si>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</si>
  <si>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</si>
  <si>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</si>
  <si>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</si>
  <si>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</si>
  <si>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</si>
  <si>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</si>
  <si>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</si>
  <si>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</si>
  <si>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</si>
  <si>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</si>
  <si>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</si>
  <si>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</si>
  <si>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</si>
  <si>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</si>
  <si>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</si>
  <si>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</si>
  <si>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</si>
  <si>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</si>
  <si>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</si>
  <si>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</si>
  <si>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</si>
  <si>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</si>
  <si>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</si>
  <si>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</si>
  <si>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</si>
  <si>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</si>
  <si>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</si>
  <si>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</si>
  <si>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</si>
  <si>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</si>
  <si>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</si>
  <si>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</si>
  <si>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</si>
  <si>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</si>
  <si>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</si>
  <si>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</si>
  <si>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</si>
  <si>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</si>
  <si>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</si>
  <si>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</si>
  <si>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</si>
  <si>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</si>
  <si>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</si>
  <si>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</si>
  <si>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</si>
  <si>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</si>
  <si>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</si>
  <si>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</si>
  <si>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</si>
  <si>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</si>
  <si>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</si>
  <si>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</si>
  <si>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</si>
  <si>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</si>
  <si>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</si>
  <si>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</si>
  <si>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</si>
  <si>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</si>
  <si>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</si>
  <si>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</si>
  <si>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</si>
  <si>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</si>
  <si>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</si>
  <si>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</si>
  <si>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</si>
  <si>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</si>
  <si>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</si>
  <si>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</si>
  <si>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</si>
  <si>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</si>
  <si>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</si>
  <si>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</si>
  <si>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</si>
  <si>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</si>
  <si>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</si>
  <si>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</si>
  <si>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</si>
  <si>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</si>
  <si>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</si>
  <si>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</si>
  <si>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</si>
  <si>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</si>
  <si>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</si>
  <si>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</si>
  <si>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</si>
  <si>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</si>
  <si>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</si>
  <si>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</si>
  <si>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</si>
  <si>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</si>
  <si>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</si>
  <si>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</si>
  <si>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</si>
  <si>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</si>
  <si>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</si>
  <si>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</si>
  <si>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</si>
  <si>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</si>
  <si>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</si>
  <si>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</si>
  <si>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</si>
  <si>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</si>
  <si>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</si>
  <si>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</si>
  <si>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</si>
  <si>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</si>
  <si>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</si>
  <si>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</si>
  <si>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</si>
  <si>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</si>
  <si>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</si>
  <si>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</si>
  <si>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</si>
  <si>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</si>
  <si>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</si>
  <si>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</si>
  <si>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</si>
  <si>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</si>
  <si>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</si>
  <si>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</si>
  <si>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</si>
  <si>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</si>
  <si>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</si>
  <si>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</si>
  <si>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</si>
  <si>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</si>
  <si>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</si>
  <si>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</si>
  <si>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</si>
  <si>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</si>
  <si>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</si>
  <si>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</si>
  <si>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</si>
  <si>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</si>
  <si>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</si>
  <si>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</si>
  <si>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</si>
  <si>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</si>
  <si>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</si>
  <si>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</si>
  <si>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</si>
  <si>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U16 Košice</t>
  </si>
  <si>
    <t>MBK RUŽOMBEROK</t>
  </si>
  <si>
    <t>20.10.2022</t>
  </si>
  <si>
    <t>KZ</t>
  </si>
  <si>
    <t>Bednáriková</t>
  </si>
  <si>
    <t>YAKE</t>
  </si>
  <si>
    <t>Harčárová E.</t>
  </si>
  <si>
    <t>Červeňáková E.</t>
  </si>
  <si>
    <t>Hudecová D.</t>
  </si>
  <si>
    <t>Lukčová V.</t>
  </si>
  <si>
    <t>Hirešová N.</t>
  </si>
  <si>
    <r>
      <t>M</t>
    </r>
    <r>
      <rPr>
        <sz val="10"/>
        <rFont val="Calibri"/>
        <family val="2"/>
      </rPr>
      <t>ü</t>
    </r>
    <r>
      <rPr>
        <sz val="10"/>
        <rFont val="Times New Roman CE"/>
        <family val="1"/>
      </rPr>
      <t>llerová A.</t>
    </r>
  </si>
  <si>
    <t>Vargová Nataša</t>
  </si>
  <si>
    <t>Vargová Nina</t>
  </si>
  <si>
    <t>Laubertová D.</t>
  </si>
  <si>
    <t>Toporová A.</t>
  </si>
  <si>
    <t>Lániková D.</t>
  </si>
  <si>
    <t>Begáni Ľ.</t>
  </si>
  <si>
    <t>Mlynarski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</si>
</sst>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8"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0" borderId="10" applyNumberFormat="0" applyFill="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9" fillId="0" borderId="16" applyNumberFormat="0" applyFill="0" applyAlignment="0" applyProtection="0"/>
    <xf numFmtId="0" fontId="77" fillId="40" borderId="17" applyNumberFormat="0" applyAlignment="0" applyProtection="0"/>
    <xf numFmtId="0" fontId="78" fillId="41" borderId="17" applyNumberFormat="0" applyAlignment="0" applyProtection="0"/>
    <xf numFmtId="0" fontId="79" fillId="41" borderId="18" applyNumberFormat="0" applyAlignment="0" applyProtection="0"/>
    <xf numFmtId="0" fontId="80" fillId="0" borderId="0" applyNumberFormat="0" applyFill="0" applyBorder="0" applyAlignment="0" applyProtection="0"/>
    <xf numFmtId="0" fontId="20" fillId="0" borderId="0" applyNumberFormat="0" applyFill="0" applyBorder="0" applyAlignment="0" applyProtection="0"/>
    <xf numFmtId="0" fontId="81" fillId="42"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40">
      <selection activeCell="U22" sqref="U2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259</v>
      </c>
      <c r="E4" s="442"/>
      <c r="F4" s="442"/>
      <c r="G4" s="442"/>
      <c r="H4" s="442"/>
      <c r="I4" s="442"/>
      <c r="J4" s="442"/>
      <c r="K4" s="443"/>
      <c r="L4" s="91" t="s">
        <v>46</v>
      </c>
      <c r="M4" s="441" t="s">
        <v>260</v>
      </c>
      <c r="N4" s="456"/>
      <c r="O4" s="456"/>
      <c r="P4" s="456"/>
      <c r="Q4" s="456"/>
      <c r="R4" s="456"/>
      <c r="S4" s="456"/>
      <c r="T4" s="457"/>
      <c r="U4" s="3"/>
      <c r="V4" s="3"/>
      <c r="W4" s="3"/>
      <c r="X4" s="3"/>
      <c r="Y4" s="3"/>
      <c r="Z4" s="3"/>
      <c r="AA4" s="3"/>
      <c r="AB4" s="13"/>
      <c r="AC4" s="13"/>
    </row>
    <row r="5" spans="1:29" ht="15.75" customHeight="1" thickBot="1">
      <c r="A5" s="16"/>
      <c r="B5" s="11"/>
      <c r="C5" s="24" t="s">
        <v>27</v>
      </c>
      <c r="D5" s="444">
        <v>50</v>
      </c>
      <c r="E5" s="445"/>
      <c r="F5" s="445"/>
      <c r="G5" s="445"/>
      <c r="H5" s="445"/>
      <c r="I5" s="445"/>
      <c r="J5" s="445"/>
      <c r="K5" s="446"/>
      <c r="L5" s="91" t="s">
        <v>46</v>
      </c>
      <c r="M5" s="441">
        <v>75</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14</v>
      </c>
      <c r="E7" s="491"/>
      <c r="F7" s="491"/>
      <c r="G7" s="492"/>
      <c r="H7" s="492"/>
      <c r="I7" s="493"/>
      <c r="J7" s="19"/>
      <c r="K7" s="11"/>
      <c r="L7" s="11"/>
      <c r="M7" s="11"/>
      <c r="N7" s="15"/>
      <c r="O7" s="470" t="s">
        <v>37</v>
      </c>
      <c r="P7" s="471"/>
      <c r="Q7" s="471"/>
      <c r="R7" s="471"/>
      <c r="S7" s="471"/>
      <c r="T7" s="471"/>
      <c r="U7" s="471"/>
      <c r="V7" s="472"/>
      <c r="W7" s="96">
        <v>16</v>
      </c>
      <c r="X7" s="97">
        <v>23</v>
      </c>
      <c r="Y7" s="11"/>
      <c r="Z7" s="11"/>
      <c r="AA7" s="11"/>
      <c r="AB7" s="11"/>
      <c r="AC7" s="13"/>
    </row>
    <row r="8" spans="1:29" ht="15.75" customHeight="1">
      <c r="A8" s="16"/>
      <c r="B8" s="504" t="s">
        <v>34</v>
      </c>
      <c r="C8" s="505"/>
      <c r="D8" s="494" t="s">
        <v>261</v>
      </c>
      <c r="E8" s="495"/>
      <c r="F8" s="495"/>
      <c r="G8" s="496"/>
      <c r="H8" s="496"/>
      <c r="I8" s="497"/>
      <c r="J8" s="19"/>
      <c r="K8" s="11"/>
      <c r="L8" s="13"/>
      <c r="M8" s="13"/>
      <c r="N8" s="13"/>
      <c r="O8" s="461" t="s">
        <v>38</v>
      </c>
      <c r="P8" s="462"/>
      <c r="Q8" s="462"/>
      <c r="R8" s="462"/>
      <c r="S8" s="462"/>
      <c r="T8" s="462"/>
      <c r="U8" s="462"/>
      <c r="V8" s="463"/>
      <c r="W8" s="98">
        <v>31</v>
      </c>
      <c r="X8" s="99">
        <v>38</v>
      </c>
      <c r="Y8" s="11"/>
      <c r="Z8" s="11"/>
      <c r="AA8" s="11"/>
      <c r="AB8" s="11"/>
      <c r="AC8" s="20"/>
    </row>
    <row r="9" spans="1:29" ht="17.25" customHeight="1">
      <c r="A9" s="16"/>
      <c r="B9" s="504" t="s">
        <v>47</v>
      </c>
      <c r="C9" s="505"/>
      <c r="D9" s="500" t="s">
        <v>262</v>
      </c>
      <c r="E9" s="501"/>
      <c r="F9" s="501"/>
      <c r="G9" s="502"/>
      <c r="H9" s="502"/>
      <c r="I9" s="503"/>
      <c r="J9" s="19"/>
      <c r="K9" s="11"/>
      <c r="L9" s="13"/>
      <c r="M9" s="13"/>
      <c r="N9" s="13"/>
      <c r="O9" s="461" t="s">
        <v>39</v>
      </c>
      <c r="P9" s="462"/>
      <c r="Q9" s="462"/>
      <c r="R9" s="462"/>
      <c r="S9" s="462"/>
      <c r="T9" s="462"/>
      <c r="U9" s="462"/>
      <c r="V9" s="463"/>
      <c r="W9" s="98">
        <v>39</v>
      </c>
      <c r="X9" s="99">
        <v>61</v>
      </c>
      <c r="Y9" s="11"/>
      <c r="Z9" s="11"/>
      <c r="AA9" s="11"/>
      <c r="AB9" s="11"/>
      <c r="AC9" s="20"/>
    </row>
    <row r="10" spans="1:29" ht="15.75" customHeight="1">
      <c r="A10" s="16"/>
      <c r="B10" s="473" t="s">
        <v>35</v>
      </c>
      <c r="C10" s="474"/>
      <c r="D10" s="467" t="s">
        <v>263</v>
      </c>
      <c r="E10" s="468"/>
      <c r="F10" s="468"/>
      <c r="G10" s="468"/>
      <c r="H10" s="468"/>
      <c r="I10" s="469"/>
      <c r="J10" s="1"/>
      <c r="K10" s="11"/>
      <c r="L10" s="13"/>
      <c r="M10" s="13"/>
      <c r="N10" s="13"/>
      <c r="O10" s="461" t="s">
        <v>44</v>
      </c>
      <c r="P10" s="462"/>
      <c r="Q10" s="462"/>
      <c r="R10" s="462"/>
      <c r="S10" s="462"/>
      <c r="T10" s="462"/>
      <c r="U10" s="462"/>
      <c r="V10" s="463"/>
      <c r="W10" s="98">
        <v>50</v>
      </c>
      <c r="X10" s="99">
        <v>75</v>
      </c>
      <c r="Y10" s="11"/>
      <c r="Z10" s="11"/>
      <c r="AA10" s="11"/>
      <c r="AB10" s="11"/>
      <c r="AC10" s="20"/>
    </row>
    <row r="11" spans="1:29" ht="15.75" customHeight="1" thickBot="1">
      <c r="A11" s="16"/>
      <c r="B11" s="498" t="s">
        <v>36</v>
      </c>
      <c r="C11" s="499"/>
      <c r="D11" s="458" t="s">
        <v>264</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5</v>
      </c>
      <c r="B16" s="30"/>
      <c r="C16" s="22" t="s">
        <v>265</v>
      </c>
      <c r="D16" s="62">
        <v>28</v>
      </c>
      <c r="E16" s="38">
        <v>2</v>
      </c>
      <c r="F16" s="39">
        <v>4</v>
      </c>
      <c r="G16" s="104">
        <f>IF(F16&gt;0,E16/F16*100,0)</f>
        <v>50</v>
      </c>
      <c r="H16" s="38">
        <v>1</v>
      </c>
      <c r="I16" s="39">
        <v>2</v>
      </c>
      <c r="J16" s="104">
        <f>IF(I16&gt;0,H16/I16*100,0)</f>
        <v>50</v>
      </c>
      <c r="K16" s="38">
        <v>2</v>
      </c>
      <c r="L16" s="39">
        <v>3</v>
      </c>
      <c r="M16" s="104">
        <f>IF(L16&gt;0,K16/L16*100,0)</f>
        <v>66.66666666666666</v>
      </c>
      <c r="N16" s="77">
        <f aca="true" t="shared" si="0" ref="N16:O19">IF(E16+H16+K16&gt;0,E16+H16+K16,0)</f>
        <v>5</v>
      </c>
      <c r="O16" s="78">
        <f t="shared" si="0"/>
        <v>9</v>
      </c>
      <c r="P16" s="104">
        <f>IF(O16&gt;0,N16/O16*100,0)</f>
        <v>55.55555555555556</v>
      </c>
      <c r="Q16" s="38">
        <v>0</v>
      </c>
      <c r="R16" s="39">
        <v>0</v>
      </c>
      <c r="S16" s="40">
        <f>IF(R16&gt;0,Q16/R16*100,0)</f>
        <v>0</v>
      </c>
      <c r="T16" s="129">
        <f>IF(E16*2+H16*2+K16*3+Q16&gt;0,E16*2+H16*2+K16*3+Q16,0)</f>
        <v>12</v>
      </c>
      <c r="U16" s="54">
        <v>2</v>
      </c>
      <c r="V16" s="54">
        <v>1</v>
      </c>
      <c r="W16" s="54">
        <v>3</v>
      </c>
      <c r="X16" s="54">
        <v>1</v>
      </c>
      <c r="Y16" s="54">
        <v>1</v>
      </c>
      <c r="Z16" s="55">
        <v>0</v>
      </c>
      <c r="AA16" s="56">
        <v>0</v>
      </c>
      <c r="AB16" s="88">
        <v>1</v>
      </c>
      <c r="AC16" s="90">
        <f>IF((V16+W16+X16-AA16-(F16-E16+I16-H16+L16-K16))*0.791+Y16*1.209-(R16-Q16)*0.7088+Z16+T16&lt;&gt;0,(V16+W16+X16-AA16-(F16-E16+I16-H16+L16-K16))*0.791+Y16*1.209-(R16-Q16)*0.7088+Z16+T16,0)</f>
        <v>14</v>
      </c>
    </row>
    <row r="17" spans="1:29" ht="15" customHeight="1">
      <c r="A17" s="67">
        <v>6</v>
      </c>
      <c r="B17" s="68"/>
      <c r="C17" s="69" t="s">
        <v>266</v>
      </c>
      <c r="D17" s="70">
        <v>35</v>
      </c>
      <c r="E17" s="71">
        <v>1</v>
      </c>
      <c r="F17" s="72">
        <v>3</v>
      </c>
      <c r="G17" s="105">
        <f aca="true" t="shared" si="1" ref="G17:G30">IF(F17&gt;0,E17/F17*100,0)</f>
        <v>33.33333333333333</v>
      </c>
      <c r="H17" s="71">
        <v>2</v>
      </c>
      <c r="I17" s="72">
        <v>3</v>
      </c>
      <c r="J17" s="105">
        <f aca="true" t="shared" si="2" ref="J17:J30">IF(I17&gt;0,H17/I17*100,0)</f>
        <v>66.66666666666666</v>
      </c>
      <c r="K17" s="71">
        <v>1</v>
      </c>
      <c r="L17" s="72">
        <v>3</v>
      </c>
      <c r="M17" s="105">
        <f aca="true" t="shared" si="3" ref="M17:M30">IF(L17&gt;0,K17/L17*100,0)</f>
        <v>33.33333333333333</v>
      </c>
      <c r="N17" s="79">
        <f t="shared" si="0"/>
        <v>4</v>
      </c>
      <c r="O17" s="64">
        <f t="shared" si="0"/>
        <v>9</v>
      </c>
      <c r="P17" s="105">
        <f aca="true" t="shared" si="4" ref="P17:P30">IF(O17&gt;0,N17/O17*100,0)</f>
        <v>44.44444444444444</v>
      </c>
      <c r="Q17" s="71">
        <v>2</v>
      </c>
      <c r="R17" s="72">
        <v>2</v>
      </c>
      <c r="S17" s="43">
        <f aca="true" t="shared" si="5" ref="S17:S30">IF(R17&gt;0,Q17/R17*100,0)</f>
        <v>100</v>
      </c>
      <c r="T17" s="141">
        <f aca="true" t="shared" si="6" ref="T17:T30">IF(E17*2+H17*2+K17*3+Q17&gt;0,E17*2+H17*2+K17*3+Q17,0)</f>
        <v>11</v>
      </c>
      <c r="U17" s="73">
        <v>2</v>
      </c>
      <c r="V17" s="73">
        <v>3</v>
      </c>
      <c r="W17" s="73">
        <v>4</v>
      </c>
      <c r="X17" s="73">
        <v>4</v>
      </c>
      <c r="Y17" s="73">
        <v>1</v>
      </c>
      <c r="Z17" s="74">
        <v>0</v>
      </c>
      <c r="AA17" s="75">
        <v>1</v>
      </c>
      <c r="AB17" s="76">
        <v>2</v>
      </c>
      <c r="AC17" s="90">
        <f>IF((V17+W17+X17-AA17-(F17-E17+I17-H17+L17-K17))*0.791+Y17*1.209-(R17-Q17)*0.7088+Z17+T17&lt;&gt;0,(V17+W17+X17-AA17-(F17-E17+I17-H17+L17-K17))*0.791+Y17*1.209-(R17-Q17)*0.7088+Z17+T17,0)</f>
        <v>16.164</v>
      </c>
    </row>
    <row r="18" spans="1:29" ht="15" customHeight="1">
      <c r="A18" s="29">
        <v>7</v>
      </c>
      <c r="B18" s="30"/>
      <c r="C18" s="22" t="s">
        <v>267</v>
      </c>
      <c r="D18" s="62">
        <v>34</v>
      </c>
      <c r="E18" s="41">
        <v>3</v>
      </c>
      <c r="F18" s="42">
        <v>10</v>
      </c>
      <c r="G18" s="105">
        <f t="shared" si="1"/>
        <v>30</v>
      </c>
      <c r="H18" s="41">
        <v>1</v>
      </c>
      <c r="I18" s="42">
        <v>4</v>
      </c>
      <c r="J18" s="105">
        <f t="shared" si="2"/>
        <v>25</v>
      </c>
      <c r="K18" s="41">
        <v>1</v>
      </c>
      <c r="L18" s="42">
        <v>3</v>
      </c>
      <c r="M18" s="105">
        <f t="shared" si="3"/>
        <v>33.33333333333333</v>
      </c>
      <c r="N18" s="79">
        <f t="shared" si="0"/>
        <v>5</v>
      </c>
      <c r="O18" s="64">
        <f t="shared" si="0"/>
        <v>17</v>
      </c>
      <c r="P18" s="105">
        <f t="shared" si="4"/>
        <v>29.411764705882355</v>
      </c>
      <c r="Q18" s="41">
        <v>2</v>
      </c>
      <c r="R18" s="42">
        <v>2</v>
      </c>
      <c r="S18" s="43">
        <f t="shared" si="5"/>
        <v>100</v>
      </c>
      <c r="T18" s="141">
        <f t="shared" si="6"/>
        <v>13</v>
      </c>
      <c r="U18" s="54">
        <v>3</v>
      </c>
      <c r="V18" s="54">
        <v>0</v>
      </c>
      <c r="W18" s="54">
        <v>1</v>
      </c>
      <c r="X18" s="54">
        <v>4</v>
      </c>
      <c r="Y18" s="54">
        <v>1</v>
      </c>
      <c r="Z18" s="55">
        <v>0</v>
      </c>
      <c r="AA18" s="57">
        <v>1</v>
      </c>
      <c r="AB18" s="61">
        <v>2</v>
      </c>
      <c r="AC18" s="90">
        <f aca="true" t="shared" si="7" ref="AC18:AC30">IF((V18+W18+X18-AA18-(F18-E18+I18-H18+L18-K18))*0.791+Y18*1.209-(R18-Q18)*0.7088+Z18+T18&lt;&gt;0,(V18+W18+X18-AA18-(F18-E18+I18-H18+L18-K18))*0.791+Y18*1.209-(R18-Q18)*0.7088+Z18+T18,0)</f>
        <v>7.881</v>
      </c>
    </row>
    <row r="19" spans="1:29" ht="15" customHeight="1">
      <c r="A19" s="67">
        <v>12</v>
      </c>
      <c r="B19" s="68"/>
      <c r="C19" s="69" t="s">
        <v>268</v>
      </c>
      <c r="D19" s="70">
        <v>25</v>
      </c>
      <c r="E19" s="71">
        <v>3</v>
      </c>
      <c r="F19" s="72">
        <v>6</v>
      </c>
      <c r="G19" s="105">
        <f t="shared" si="1"/>
        <v>50</v>
      </c>
      <c r="H19" s="71">
        <v>0</v>
      </c>
      <c r="I19" s="72">
        <v>0</v>
      </c>
      <c r="J19" s="105">
        <f t="shared" si="2"/>
        <v>0</v>
      </c>
      <c r="K19" s="71">
        <v>0</v>
      </c>
      <c r="L19" s="72">
        <v>0</v>
      </c>
      <c r="M19" s="105">
        <f t="shared" si="3"/>
        <v>0</v>
      </c>
      <c r="N19" s="79">
        <f t="shared" si="0"/>
        <v>3</v>
      </c>
      <c r="O19" s="64">
        <f t="shared" si="0"/>
        <v>6</v>
      </c>
      <c r="P19" s="105">
        <f t="shared" si="4"/>
        <v>50</v>
      </c>
      <c r="Q19" s="71">
        <v>0</v>
      </c>
      <c r="R19" s="72">
        <v>1</v>
      </c>
      <c r="S19" s="43">
        <f t="shared" si="5"/>
        <v>0</v>
      </c>
      <c r="T19" s="141">
        <f t="shared" si="6"/>
        <v>6</v>
      </c>
      <c r="U19" s="73">
        <v>3</v>
      </c>
      <c r="V19" s="73">
        <v>1</v>
      </c>
      <c r="W19" s="73">
        <v>4</v>
      </c>
      <c r="X19" s="73">
        <v>1</v>
      </c>
      <c r="Y19" s="73">
        <v>1</v>
      </c>
      <c r="Z19" s="74">
        <v>0</v>
      </c>
      <c r="AA19" s="75">
        <v>2</v>
      </c>
      <c r="AB19" s="76">
        <v>2</v>
      </c>
      <c r="AC19" s="90">
        <f t="shared" si="7"/>
        <v>7.2912</v>
      </c>
    </row>
    <row r="20" spans="1:29" ht="15" customHeight="1" thickBot="1">
      <c r="A20" s="31">
        <v>15</v>
      </c>
      <c r="B20" s="32"/>
      <c r="C20" s="23" t="s">
        <v>269</v>
      </c>
      <c r="D20" s="63">
        <v>19</v>
      </c>
      <c r="E20" s="113">
        <v>1</v>
      </c>
      <c r="F20" s="114">
        <v>2</v>
      </c>
      <c r="G20" s="115">
        <f t="shared" si="1"/>
        <v>50</v>
      </c>
      <c r="H20" s="113">
        <v>0</v>
      </c>
      <c r="I20" s="114">
        <v>1</v>
      </c>
      <c r="J20" s="115">
        <f t="shared" si="2"/>
        <v>0</v>
      </c>
      <c r="K20" s="113">
        <v>0</v>
      </c>
      <c r="L20" s="114">
        <v>0</v>
      </c>
      <c r="M20" s="115">
        <f t="shared" si="3"/>
        <v>0</v>
      </c>
      <c r="N20" s="85">
        <f aca="true" t="shared" si="8" ref="N20:N30">IF(E20+H20+K20&gt;0,E20+H20+K20,0)</f>
        <v>1</v>
      </c>
      <c r="O20" s="86">
        <f aca="true" t="shared" si="9" ref="O20:O30">IF(F20+I20+L20&gt;0,F20+I20+L20,0)</f>
        <v>3</v>
      </c>
      <c r="P20" s="115">
        <f t="shared" si="4"/>
        <v>33.33333333333333</v>
      </c>
      <c r="Q20" s="113">
        <v>0</v>
      </c>
      <c r="R20" s="114">
        <v>0</v>
      </c>
      <c r="S20" s="108">
        <f t="shared" si="5"/>
        <v>0</v>
      </c>
      <c r="T20" s="142">
        <f t="shared" si="6"/>
        <v>2</v>
      </c>
      <c r="U20" s="58">
        <v>1</v>
      </c>
      <c r="V20" s="58">
        <v>0</v>
      </c>
      <c r="W20" s="58">
        <v>3</v>
      </c>
      <c r="X20" s="58">
        <v>2</v>
      </c>
      <c r="Y20" s="58">
        <v>1</v>
      </c>
      <c r="Z20" s="59">
        <v>0</v>
      </c>
      <c r="AA20" s="60">
        <v>3</v>
      </c>
      <c r="AB20" s="89">
        <v>0</v>
      </c>
      <c r="AC20" s="90">
        <f t="shared" si="7"/>
        <v>3.209</v>
      </c>
    </row>
    <row r="21" spans="1:29" ht="15" customHeight="1">
      <c r="A21" s="67">
        <v>2</v>
      </c>
      <c r="B21" s="68"/>
      <c r="C21" s="69" t="s">
        <v>270</v>
      </c>
      <c r="D21" s="70">
        <v>5</v>
      </c>
      <c r="E21" s="133">
        <v>0</v>
      </c>
      <c r="F21" s="134">
        <v>0</v>
      </c>
      <c r="G21" s="104">
        <f t="shared" si="1"/>
        <v>0</v>
      </c>
      <c r="H21" s="133">
        <v>0</v>
      </c>
      <c r="I21" s="134">
        <v>0</v>
      </c>
      <c r="J21" s="104">
        <f t="shared" si="2"/>
        <v>0</v>
      </c>
      <c r="K21" s="133">
        <v>0</v>
      </c>
      <c r="L21" s="134">
        <v>0</v>
      </c>
      <c r="M21" s="104">
        <f t="shared" si="3"/>
        <v>0</v>
      </c>
      <c r="N21" s="77">
        <f t="shared" si="8"/>
        <v>0</v>
      </c>
      <c r="O21" s="78">
        <f t="shared" si="9"/>
        <v>0</v>
      </c>
      <c r="P21" s="104">
        <f t="shared" si="4"/>
        <v>0</v>
      </c>
      <c r="Q21" s="133">
        <v>0</v>
      </c>
      <c r="R21" s="134">
        <v>2</v>
      </c>
      <c r="S21" s="40">
        <f t="shared" si="5"/>
        <v>0</v>
      </c>
      <c r="T21" s="129">
        <f t="shared" si="6"/>
        <v>0</v>
      </c>
      <c r="U21" s="73">
        <v>1</v>
      </c>
      <c r="V21" s="73">
        <v>0</v>
      </c>
      <c r="W21" s="73">
        <v>0</v>
      </c>
      <c r="X21" s="73">
        <v>1</v>
      </c>
      <c r="Y21" s="73">
        <v>1</v>
      </c>
      <c r="Z21" s="74">
        <v>0</v>
      </c>
      <c r="AA21" s="75">
        <v>1</v>
      </c>
      <c r="AB21" s="76">
        <v>1</v>
      </c>
      <c r="AC21" s="90">
        <f t="shared" si="7"/>
        <v>-0.2085999999999999</v>
      </c>
    </row>
    <row r="22" spans="1:29" ht="15" customHeight="1">
      <c r="A22" s="29">
        <v>10</v>
      </c>
      <c r="B22" s="30"/>
      <c r="C22" s="22" t="s">
        <v>271</v>
      </c>
      <c r="D22" s="62">
        <v>2</v>
      </c>
      <c r="E22" s="41">
        <v>1</v>
      </c>
      <c r="F22" s="42">
        <v>1</v>
      </c>
      <c r="G22" s="105">
        <f t="shared" si="1"/>
        <v>100</v>
      </c>
      <c r="H22" s="41">
        <v>0</v>
      </c>
      <c r="I22" s="42">
        <v>0</v>
      </c>
      <c r="J22" s="105">
        <f t="shared" si="2"/>
        <v>0</v>
      </c>
      <c r="K22" s="41">
        <v>0</v>
      </c>
      <c r="L22" s="42">
        <v>0</v>
      </c>
      <c r="M22" s="105">
        <f t="shared" si="3"/>
        <v>0</v>
      </c>
      <c r="N22" s="79">
        <f t="shared" si="8"/>
        <v>1</v>
      </c>
      <c r="O22" s="64">
        <f t="shared" si="9"/>
        <v>1</v>
      </c>
      <c r="P22" s="105">
        <f t="shared" si="4"/>
        <v>100</v>
      </c>
      <c r="Q22" s="41">
        <v>0</v>
      </c>
      <c r="R22" s="42">
        <v>1</v>
      </c>
      <c r="S22" s="43">
        <f t="shared" si="5"/>
        <v>0</v>
      </c>
      <c r="T22" s="141">
        <f t="shared" si="6"/>
        <v>2</v>
      </c>
      <c r="U22" s="54">
        <v>1</v>
      </c>
      <c r="V22" s="54">
        <v>0</v>
      </c>
      <c r="W22" s="54">
        <v>1</v>
      </c>
      <c r="X22" s="54">
        <v>0</v>
      </c>
      <c r="Y22" s="54">
        <v>0</v>
      </c>
      <c r="Z22" s="55">
        <v>0</v>
      </c>
      <c r="AA22" s="57">
        <v>0</v>
      </c>
      <c r="AB22" s="61">
        <v>0</v>
      </c>
      <c r="AC22" s="90">
        <f t="shared" si="7"/>
        <v>2.0822000000000003</v>
      </c>
    </row>
    <row r="23" spans="1:29" ht="15" customHeight="1">
      <c r="A23" s="67">
        <v>11</v>
      </c>
      <c r="B23" s="68"/>
      <c r="C23" s="69" t="s">
        <v>272</v>
      </c>
      <c r="D23" s="70">
        <v>15</v>
      </c>
      <c r="E23" s="71">
        <v>0</v>
      </c>
      <c r="F23" s="72">
        <v>0</v>
      </c>
      <c r="G23" s="105">
        <f t="shared" si="1"/>
        <v>0</v>
      </c>
      <c r="H23" s="71">
        <v>0</v>
      </c>
      <c r="I23" s="72">
        <v>3</v>
      </c>
      <c r="J23" s="105">
        <f t="shared" si="2"/>
        <v>0</v>
      </c>
      <c r="K23" s="71">
        <v>0</v>
      </c>
      <c r="L23" s="72">
        <v>2</v>
      </c>
      <c r="M23" s="105">
        <f t="shared" si="3"/>
        <v>0</v>
      </c>
      <c r="N23" s="79">
        <f t="shared" si="8"/>
        <v>0</v>
      </c>
      <c r="O23" s="64">
        <f t="shared" si="9"/>
        <v>5</v>
      </c>
      <c r="P23" s="105">
        <f t="shared" si="4"/>
        <v>0</v>
      </c>
      <c r="Q23" s="71">
        <v>0</v>
      </c>
      <c r="R23" s="72">
        <v>0</v>
      </c>
      <c r="S23" s="43">
        <f t="shared" si="5"/>
        <v>0</v>
      </c>
      <c r="T23" s="141">
        <f t="shared" si="6"/>
        <v>0</v>
      </c>
      <c r="U23" s="73">
        <v>1</v>
      </c>
      <c r="V23" s="73">
        <v>1</v>
      </c>
      <c r="W23" s="73">
        <v>0</v>
      </c>
      <c r="X23" s="73">
        <v>1</v>
      </c>
      <c r="Y23" s="73">
        <v>0</v>
      </c>
      <c r="Z23" s="74">
        <v>0</v>
      </c>
      <c r="AA23" s="75">
        <v>1</v>
      </c>
      <c r="AB23" s="76">
        <v>0</v>
      </c>
      <c r="AC23" s="90">
        <f t="shared" si="7"/>
        <v>-3.164</v>
      </c>
    </row>
    <row r="24" spans="1:29" ht="15" customHeight="1">
      <c r="A24" s="29">
        <v>13</v>
      </c>
      <c r="B24" s="30"/>
      <c r="C24" s="22" t="s">
        <v>273</v>
      </c>
      <c r="D24" s="62">
        <v>13</v>
      </c>
      <c r="E24" s="41">
        <v>1</v>
      </c>
      <c r="F24" s="42">
        <v>1</v>
      </c>
      <c r="G24" s="105">
        <f t="shared" si="1"/>
        <v>100</v>
      </c>
      <c r="H24" s="41">
        <v>0</v>
      </c>
      <c r="I24" s="42">
        <v>1</v>
      </c>
      <c r="J24" s="105">
        <f t="shared" si="2"/>
        <v>0</v>
      </c>
      <c r="K24" s="41">
        <v>0</v>
      </c>
      <c r="L24" s="42">
        <v>2</v>
      </c>
      <c r="M24" s="105">
        <f t="shared" si="3"/>
        <v>0</v>
      </c>
      <c r="N24" s="79">
        <f t="shared" si="8"/>
        <v>1</v>
      </c>
      <c r="O24" s="64">
        <f t="shared" si="9"/>
        <v>4</v>
      </c>
      <c r="P24" s="105">
        <f t="shared" si="4"/>
        <v>25</v>
      </c>
      <c r="Q24" s="41">
        <v>0</v>
      </c>
      <c r="R24" s="42">
        <v>0</v>
      </c>
      <c r="S24" s="43">
        <f t="shared" si="5"/>
        <v>0</v>
      </c>
      <c r="T24" s="141">
        <f t="shared" si="6"/>
        <v>2</v>
      </c>
      <c r="U24" s="54">
        <v>1</v>
      </c>
      <c r="V24" s="54">
        <v>0</v>
      </c>
      <c r="W24" s="54">
        <v>1</v>
      </c>
      <c r="X24" s="54">
        <v>0</v>
      </c>
      <c r="Y24" s="54">
        <v>1</v>
      </c>
      <c r="Z24" s="55">
        <v>0</v>
      </c>
      <c r="AA24" s="57">
        <v>1</v>
      </c>
      <c r="AB24" s="61">
        <v>0</v>
      </c>
      <c r="AC24" s="90">
        <f t="shared" si="7"/>
        <v>0.8359999999999999</v>
      </c>
    </row>
    <row r="25" spans="1:29" ht="15" customHeight="1">
      <c r="A25" s="67">
        <v>14</v>
      </c>
      <c r="B25" s="68"/>
      <c r="C25" s="69" t="s">
        <v>274</v>
      </c>
      <c r="D25" s="70">
        <v>7</v>
      </c>
      <c r="E25" s="71">
        <v>0</v>
      </c>
      <c r="F25" s="72">
        <v>1</v>
      </c>
      <c r="G25" s="105">
        <f t="shared" si="1"/>
        <v>0</v>
      </c>
      <c r="H25" s="71">
        <v>0</v>
      </c>
      <c r="I25" s="72">
        <v>2</v>
      </c>
      <c r="J25" s="105">
        <f t="shared" si="2"/>
        <v>0</v>
      </c>
      <c r="K25" s="71">
        <v>0</v>
      </c>
      <c r="L25" s="72">
        <v>0</v>
      </c>
      <c r="M25" s="105">
        <f t="shared" si="3"/>
        <v>0</v>
      </c>
      <c r="N25" s="79">
        <f t="shared" si="8"/>
        <v>0</v>
      </c>
      <c r="O25" s="64">
        <f t="shared" si="9"/>
        <v>3</v>
      </c>
      <c r="P25" s="105">
        <f t="shared" si="4"/>
        <v>0</v>
      </c>
      <c r="Q25" s="71">
        <v>0</v>
      </c>
      <c r="R25" s="72">
        <v>0</v>
      </c>
      <c r="S25" s="43">
        <f t="shared" si="5"/>
        <v>0</v>
      </c>
      <c r="T25" s="141">
        <f t="shared" si="6"/>
        <v>0</v>
      </c>
      <c r="U25" s="73">
        <v>0</v>
      </c>
      <c r="V25" s="73">
        <v>1</v>
      </c>
      <c r="W25" s="73">
        <v>1</v>
      </c>
      <c r="X25" s="73">
        <v>0</v>
      </c>
      <c r="Y25" s="73">
        <v>0</v>
      </c>
      <c r="Z25" s="74">
        <v>0</v>
      </c>
      <c r="AA25" s="75">
        <v>0</v>
      </c>
      <c r="AB25" s="76">
        <v>1</v>
      </c>
      <c r="AC25" s="90">
        <f t="shared" si="7"/>
        <v>-0.791</v>
      </c>
    </row>
    <row r="26" spans="1:29" ht="15" customHeight="1">
      <c r="A26" s="29">
        <v>16</v>
      </c>
      <c r="B26" s="30"/>
      <c r="C26" s="22" t="s">
        <v>275</v>
      </c>
      <c r="D26" s="62">
        <v>17</v>
      </c>
      <c r="E26" s="41">
        <v>1</v>
      </c>
      <c r="F26" s="42">
        <v>1</v>
      </c>
      <c r="G26" s="105">
        <f t="shared" si="1"/>
        <v>100</v>
      </c>
      <c r="H26" s="41">
        <v>0</v>
      </c>
      <c r="I26" s="42">
        <v>2</v>
      </c>
      <c r="J26" s="105">
        <f t="shared" si="2"/>
        <v>0</v>
      </c>
      <c r="K26" s="41">
        <v>0</v>
      </c>
      <c r="L26" s="42">
        <v>1</v>
      </c>
      <c r="M26" s="105">
        <f t="shared" si="3"/>
        <v>0</v>
      </c>
      <c r="N26" s="79">
        <f t="shared" si="8"/>
        <v>1</v>
      </c>
      <c r="O26" s="64">
        <f t="shared" si="9"/>
        <v>4</v>
      </c>
      <c r="P26" s="105">
        <f t="shared" si="4"/>
        <v>25</v>
      </c>
      <c r="Q26" s="41">
        <v>0</v>
      </c>
      <c r="R26" s="42">
        <v>1</v>
      </c>
      <c r="S26" s="43">
        <f t="shared" si="5"/>
        <v>0</v>
      </c>
      <c r="T26" s="141">
        <f t="shared" si="6"/>
        <v>2</v>
      </c>
      <c r="U26" s="54">
        <v>1</v>
      </c>
      <c r="V26" s="54">
        <v>0</v>
      </c>
      <c r="W26" s="54">
        <v>1</v>
      </c>
      <c r="X26" s="54">
        <v>0</v>
      </c>
      <c r="Y26" s="54">
        <v>0</v>
      </c>
      <c r="Z26" s="55">
        <v>0</v>
      </c>
      <c r="AA26" s="57">
        <v>1</v>
      </c>
      <c r="AB26" s="61">
        <v>0</v>
      </c>
      <c r="AC26" s="90">
        <f t="shared" si="7"/>
        <v>-1.0818000000000003</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v>2</v>
      </c>
      <c r="AB31" s="127"/>
      <c r="AC31" s="128"/>
    </row>
    <row r="32" spans="1:29" ht="15" customHeight="1" thickBot="1">
      <c r="A32" s="417" t="s">
        <v>15</v>
      </c>
      <c r="B32" s="418"/>
      <c r="C32" s="419"/>
      <c r="D32" s="237">
        <f>SUM(D16:D30)</f>
        <v>200</v>
      </c>
      <c r="E32" s="36">
        <f>SUM(E16:E31)</f>
        <v>13</v>
      </c>
      <c r="F32" s="37">
        <f>SUM(F16:F31)</f>
        <v>29</v>
      </c>
      <c r="G32" s="80">
        <f>IF(F32&gt;0,E32/F32*100,"")</f>
        <v>44.827586206896555</v>
      </c>
      <c r="H32" s="81">
        <f>SUM(H16:H31)</f>
        <v>4</v>
      </c>
      <c r="I32" s="82">
        <f>SUM(I16:I31)</f>
        <v>18</v>
      </c>
      <c r="J32" s="83">
        <f>IF(I32&gt;0,H32/I32*100,"")</f>
        <v>22.22222222222222</v>
      </c>
      <c r="K32" s="81">
        <f>SUM(K16:K31)</f>
        <v>4</v>
      </c>
      <c r="L32" s="82">
        <f>SUM(L16:L31)</f>
        <v>14</v>
      </c>
      <c r="M32" s="84">
        <f>IF(L32&gt;0,K32/L32*100,"")</f>
        <v>28.57142857142857</v>
      </c>
      <c r="N32" s="81">
        <f>SUM(N16:N31)</f>
        <v>21</v>
      </c>
      <c r="O32" s="82">
        <f>SUM(O16:O31)</f>
        <v>61</v>
      </c>
      <c r="P32" s="87">
        <f>IF(O32&gt;0,N32/O32*100,"")</f>
        <v>34.42622950819672</v>
      </c>
      <c r="Q32" s="81">
        <f>SUM(Q16:Q31)</f>
        <v>4</v>
      </c>
      <c r="R32" s="82">
        <f>SUM(R16:R31)</f>
        <v>9</v>
      </c>
      <c r="S32" s="28">
        <f>IF(R32&gt;0,Q32/R32*100,"")</f>
        <v>44.44444444444444</v>
      </c>
      <c r="T32" s="95">
        <f>SUM(T16:T30)</f>
        <v>50</v>
      </c>
      <c r="U32" s="26">
        <f aca="true" t="shared" si="10" ref="U32:AB32">SUM(U16:U31)</f>
        <v>16</v>
      </c>
      <c r="V32" s="26">
        <f t="shared" si="10"/>
        <v>7</v>
      </c>
      <c r="W32" s="26">
        <f t="shared" si="10"/>
        <v>19</v>
      </c>
      <c r="X32" s="26">
        <f t="shared" si="10"/>
        <v>15</v>
      </c>
      <c r="Y32" s="26">
        <f t="shared" si="10"/>
        <v>7</v>
      </c>
      <c r="Z32" s="26">
        <f t="shared" si="10"/>
        <v>0</v>
      </c>
      <c r="AA32" s="26">
        <f t="shared" si="10"/>
        <v>13</v>
      </c>
      <c r="AB32" s="26">
        <f t="shared" si="10"/>
        <v>9</v>
      </c>
      <c r="AC32" s="94">
        <f>SUM(AC16:AC30)</f>
        <v>46.21800000000001</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2.7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 thickBot="1">
      <c r="A44" s="16"/>
      <c r="B44" s="11"/>
      <c r="C44" s="103" t="str">
        <f>D9</f>
        <v>KZ</v>
      </c>
      <c r="D44" s="528" t="str">
        <f>D4</f>
        <v>YOUNG ANGELS U16 Košice</v>
      </c>
      <c r="E44" s="529"/>
      <c r="F44" s="529"/>
      <c r="G44" s="529"/>
      <c r="H44" s="529"/>
      <c r="I44" s="529"/>
      <c r="J44" s="529"/>
      <c r="K44" s="530"/>
      <c r="L44" s="91" t="s">
        <v>46</v>
      </c>
      <c r="M44" s="528" t="str">
        <f>M4</f>
        <v>MBK RUŽOMBEROK</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50</v>
      </c>
      <c r="E45" s="538"/>
      <c r="F45" s="538"/>
      <c r="G45" s="538"/>
      <c r="H45" s="538"/>
      <c r="I45" s="538"/>
      <c r="J45" s="538"/>
      <c r="K45" s="539"/>
      <c r="L45" s="91" t="s">
        <v>46</v>
      </c>
      <c r="M45" s="528">
        <f>M5</f>
        <v>75</v>
      </c>
      <c r="N45" s="531"/>
      <c r="O45" s="531"/>
      <c r="P45" s="531"/>
      <c r="Q45" s="531"/>
      <c r="R45" s="531"/>
      <c r="S45" s="531"/>
      <c r="T45" s="532"/>
      <c r="U45" s="3"/>
      <c r="V45" s="3"/>
      <c r="W45" s="3"/>
      <c r="X45" s="3"/>
      <c r="Y45" s="3"/>
      <c r="Z45" s="3"/>
      <c r="AA45" s="3"/>
      <c r="AB45" s="13"/>
      <c r="AC45" s="13"/>
    </row>
    <row r="46" spans="1:29" ht="18"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14</v>
      </c>
      <c r="E47" s="541"/>
      <c r="F47" s="541"/>
      <c r="G47" s="542"/>
      <c r="H47" s="542"/>
      <c r="I47" s="543"/>
      <c r="J47" s="19"/>
      <c r="K47" s="11"/>
      <c r="L47" s="11"/>
      <c r="M47" s="508" t="s">
        <v>35</v>
      </c>
      <c r="N47" s="509"/>
      <c r="O47" s="509"/>
      <c r="P47" s="509"/>
      <c r="Q47" s="509"/>
      <c r="R47" s="510"/>
      <c r="S47" s="514" t="str">
        <f>D10</f>
        <v>Bednáriková</v>
      </c>
      <c r="T47" s="515"/>
      <c r="U47" s="515"/>
      <c r="V47" s="515"/>
      <c r="W47" s="515"/>
      <c r="X47" s="515"/>
      <c r="Y47" s="515"/>
      <c r="Z47" s="515"/>
      <c r="AA47" s="515"/>
      <c r="AB47" s="516"/>
      <c r="AC47" s="13"/>
    </row>
    <row r="48" spans="1:29" ht="18" thickBot="1">
      <c r="A48" s="16"/>
      <c r="B48" s="498" t="s">
        <v>34</v>
      </c>
      <c r="C48" s="499"/>
      <c r="D48" s="533" t="str">
        <f>D8</f>
        <v>20.10.2022</v>
      </c>
      <c r="E48" s="534"/>
      <c r="F48" s="534"/>
      <c r="G48" s="535"/>
      <c r="H48" s="535"/>
      <c r="I48" s="536"/>
      <c r="J48" s="19"/>
      <c r="K48" s="11"/>
      <c r="L48" s="13"/>
      <c r="M48" s="511" t="s">
        <v>36</v>
      </c>
      <c r="N48" s="512"/>
      <c r="O48" s="512"/>
      <c r="P48" s="512"/>
      <c r="Q48" s="512"/>
      <c r="R48" s="513"/>
      <c r="S48" s="517" t="str">
        <f>D11</f>
        <v>YAKE</v>
      </c>
      <c r="T48" s="518"/>
      <c r="U48" s="518"/>
      <c r="V48" s="518"/>
      <c r="W48" s="518"/>
      <c r="X48" s="518"/>
      <c r="Y48" s="518"/>
      <c r="Z48" s="518"/>
      <c r="AA48" s="518"/>
      <c r="AB48" s="519"/>
      <c r="AC48" s="20"/>
    </row>
    <row r="49" spans="1:29" ht="12.7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276</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277</v>
      </c>
      <c r="D52" s="489"/>
      <c r="E52" s="489"/>
      <c r="F52" s="483">
        <v>7</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{0a6e066c-9c18-49a6-baee-37d7e8182a0b}</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{aaa7d45f-0cfe-4a44-bdf5-63b1c2ed5696}</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{c2fd8fd6-7eec-4a95-86b7-0ee43c92e62f}</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{572f477d-94f4-4916-b542-983a99478b6b}</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{876ecf56-0397-4d9c-8818-b2d2fb6d624f}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{203ad5db-823e-4f79-9180-ef68879bcc67}</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{28e43324-21b2-4f58-9001-b454592ad98f}</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{7d0ba1e7-b930-48b1-b4f3-6e8bfba91365}</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a6e066c-9c18-49a6-baee-37d7e8182a0b}">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aa7d45f-0cfe-4a44-bdf5-63b1c2ed5696}">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c2fd8fd6-7eec-4a95-86b7-0ee43c92e62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72f477d-94f4-4916-b542-983a99478b6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876ecf56-0397-4d9c-8818-b2d2fb6d624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203ad5db-823e-4f79-9180-ef68879bcc67}">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8e43324-21b2-4f58-9001-b454592ad98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d0ba1e7-b930-48b1-b4f3-6e8bfba91365}">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
      <c r="A2" s="381"/>
      <c r="B2" s="381"/>
      <c r="C2" s="381"/>
      <c r="D2" s="3"/>
      <c r="E2" s="3"/>
    </row>
    <row r="3" spans="1:5" ht="12">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
      <c r="A6" s="381"/>
      <c r="B6" s="545" t="s">
        <v>88</v>
      </c>
      <c r="C6" s="545"/>
      <c r="D6" s="3"/>
      <c r="E6" s="3"/>
    </row>
    <row r="7" spans="1:5" ht="33" customHeight="1">
      <c r="A7" s="381"/>
      <c r="B7" s="545" t="s">
        <v>89</v>
      </c>
      <c r="C7" s="545"/>
      <c r="D7" s="3"/>
      <c r="E7" s="3"/>
    </row>
    <row r="8" spans="1:5" ht="12">
      <c r="A8" s="381"/>
      <c r="B8" s="381"/>
      <c r="C8" s="381"/>
      <c r="D8" s="3"/>
      <c r="E8" s="3"/>
    </row>
    <row r="9" spans="1:5" ht="23.25" customHeight="1">
      <c r="A9" s="381"/>
      <c r="B9" s="545" t="s">
        <v>94</v>
      </c>
      <c r="C9" s="545"/>
      <c r="D9" s="3"/>
      <c r="E9" s="3"/>
    </row>
    <row r="10" spans="1:5" ht="12">
      <c r="A10" s="381"/>
      <c r="B10" s="381"/>
      <c r="C10" s="381"/>
      <c r="D10" s="3"/>
      <c r="E10" s="3"/>
    </row>
    <row r="11" spans="1:5" ht="12">
      <c r="A11" s="381"/>
      <c r="B11" s="381" t="s">
        <v>24</v>
      </c>
      <c r="C11" s="381" t="s">
        <v>92</v>
      </c>
      <c r="D11" s="3"/>
      <c r="E11" s="3"/>
    </row>
    <row r="12" spans="1:5" ht="12">
      <c r="A12" s="381"/>
      <c r="B12" s="381" t="s">
        <v>25</v>
      </c>
      <c r="C12" s="381" t="s">
        <v>93</v>
      </c>
      <c r="D12" s="3"/>
      <c r="E12" s="3"/>
    </row>
    <row r="13" spans="1:5" ht="12">
      <c r="A13" s="381"/>
      <c r="B13" s="381" t="s">
        <v>90</v>
      </c>
      <c r="C13" s="381" t="s">
        <v>95</v>
      </c>
      <c r="D13" s="3"/>
      <c r="E13" s="3"/>
    </row>
    <row r="14" spans="1:5" ht="12">
      <c r="A14" s="381"/>
      <c r="B14" s="381" t="s">
        <v>91</v>
      </c>
      <c r="C14" s="381" t="s">
        <v>96</v>
      </c>
      <c r="D14" s="3"/>
      <c r="E14" s="3"/>
    </row>
    <row r="15" spans="1:5" ht="12">
      <c r="A15" s="381"/>
      <c r="B15" s="381" t="s">
        <v>75</v>
      </c>
      <c r="C15" s="381" t="s">
        <v>76</v>
      </c>
      <c r="D15" s="3"/>
      <c r="E15" s="3"/>
    </row>
    <row r="16" spans="1:5" ht="12">
      <c r="A16" s="381"/>
      <c r="B16" s="381" t="s">
        <v>77</v>
      </c>
      <c r="C16" s="381" t="s">
        <v>78</v>
      </c>
      <c r="D16" s="3"/>
      <c r="E16" s="3"/>
    </row>
    <row r="17" spans="1:5" ht="12">
      <c r="A17" s="381"/>
      <c r="B17" s="381" t="s">
        <v>79</v>
      </c>
      <c r="C17" s="381" t="s">
        <v>80</v>
      </c>
      <c r="D17" s="3"/>
      <c r="E17" s="3"/>
    </row>
    <row r="18" spans="1:5" ht="12">
      <c r="A18" s="381"/>
      <c r="B18" s="381" t="s">
        <v>81</v>
      </c>
      <c r="C18" s="381" t="s">
        <v>82</v>
      </c>
      <c r="D18" s="3"/>
      <c r="E18" s="3"/>
    </row>
    <row r="19" spans="1:5" ht="12">
      <c r="A19" s="381"/>
      <c r="B19" s="381" t="s">
        <v>83</v>
      </c>
      <c r="C19" s="381" t="s">
        <v>84</v>
      </c>
      <c r="D19" s="3"/>
      <c r="E19" s="3"/>
    </row>
    <row r="20" spans="1:5" ht="12">
      <c r="A20" s="381"/>
      <c r="B20" s="381" t="s">
        <v>97</v>
      </c>
      <c r="C20" s="381" t="s">
        <v>98</v>
      </c>
      <c r="D20" s="3"/>
      <c r="E20" s="3"/>
    </row>
    <row r="21" spans="1:5" ht="12">
      <c r="A21" s="381"/>
      <c r="B21" s="381"/>
      <c r="C21" s="381" t="s">
        <v>99</v>
      </c>
      <c r="D21" s="3"/>
      <c r="E21" s="3"/>
    </row>
    <row r="22" spans="1:5" ht="12.75">
      <c r="A22" s="381"/>
      <c r="B22" s="381"/>
      <c r="C22" s="375" t="s">
        <v>100</v>
      </c>
      <c r="D22" s="3"/>
      <c r="E22" s="3"/>
    </row>
    <row r="23" spans="1:5" ht="12">
      <c r="A23" s="381"/>
      <c r="B23" s="381"/>
      <c r="C23" s="381" t="s">
        <v>101</v>
      </c>
      <c r="D23" s="3"/>
      <c r="E23" s="3"/>
    </row>
    <row r="24" spans="1:5" ht="12">
      <c r="A24" s="381"/>
      <c r="B24" s="381" t="s">
        <v>102</v>
      </c>
      <c r="C24" s="381" t="s">
        <v>103</v>
      </c>
      <c r="D24" s="3"/>
      <c r="E24" s="3"/>
    </row>
    <row r="25" spans="1:5" ht="12">
      <c r="A25" s="381"/>
      <c r="B25" s="381" t="s">
        <v>22</v>
      </c>
      <c r="C25" s="381" t="s">
        <v>104</v>
      </c>
      <c r="D25" s="3"/>
      <c r="E25" s="3"/>
    </row>
    <row r="26" spans="1:5" ht="12">
      <c r="A26" s="381"/>
      <c r="B26" s="381" t="s">
        <v>105</v>
      </c>
      <c r="C26" s="381" t="s">
        <v>106</v>
      </c>
      <c r="D26" s="3"/>
      <c r="E26" s="3"/>
    </row>
    <row r="27" spans="1:5" ht="12">
      <c r="A27" s="381"/>
      <c r="B27" s="381"/>
      <c r="C27" s="381" t="s">
        <v>107</v>
      </c>
      <c r="D27" s="3"/>
      <c r="E27" s="3"/>
    </row>
    <row r="28" spans="1:5" ht="12">
      <c r="A28" s="381"/>
      <c r="B28" s="381"/>
      <c r="C28" s="381" t="s">
        <v>108</v>
      </c>
      <c r="D28" s="3"/>
      <c r="E28" s="3"/>
    </row>
    <row r="29" spans="1:5" ht="12">
      <c r="A29" s="381"/>
      <c r="B29" s="381" t="s">
        <v>109</v>
      </c>
      <c r="C29" s="381" t="s">
        <v>110</v>
      </c>
      <c r="D29" s="3"/>
      <c r="E29" s="3"/>
    </row>
    <row r="30" spans="1:5" ht="12">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
      <c r="A33" s="381"/>
      <c r="B33" s="381"/>
      <c r="C33" s="381"/>
      <c r="D33" s="3"/>
      <c r="E33" s="3"/>
    </row>
    <row r="34" spans="1:5" ht="12.75">
      <c r="A34" s="381"/>
      <c r="B34" s="381"/>
      <c r="C34" s="375" t="s">
        <v>111</v>
      </c>
      <c r="D34" s="3"/>
      <c r="E34" s="3"/>
    </row>
    <row r="35" spans="1:5" ht="12">
      <c r="A35" s="381"/>
      <c r="B35" s="381"/>
      <c r="C35" s="381"/>
      <c r="D35" s="3"/>
      <c r="E35" s="3"/>
    </row>
    <row r="36" spans="1:5" ht="12">
      <c r="A36" s="381"/>
      <c r="B36" s="381"/>
      <c r="C36" s="381" t="s">
        <v>112</v>
      </c>
      <c r="D36" s="3"/>
      <c r="E36" s="3"/>
    </row>
    <row r="37" spans="1:5" ht="12">
      <c r="A37" s="381"/>
      <c r="B37" s="381" t="s">
        <v>113</v>
      </c>
      <c r="C37" s="381" t="s">
        <v>114</v>
      </c>
      <c r="D37" s="3"/>
      <c r="E37" s="3"/>
    </row>
    <row r="38" spans="1:5" ht="12">
      <c r="A38" s="381"/>
      <c r="B38" s="381" t="s">
        <v>29</v>
      </c>
      <c r="C38" s="381" t="s">
        <v>115</v>
      </c>
      <c r="D38" s="3"/>
      <c r="E38" s="3"/>
    </row>
    <row r="39" spans="1:5" ht="12">
      <c r="A39" s="381"/>
      <c r="B39" s="381"/>
      <c r="C39" s="381"/>
      <c r="D39" s="3"/>
      <c r="E39" s="3"/>
    </row>
    <row r="40" spans="1:5" ht="12">
      <c r="A40" s="381"/>
      <c r="B40" s="381"/>
      <c r="C40" s="381"/>
      <c r="D40" s="3"/>
      <c r="E40" s="3"/>
    </row>
    <row r="41" spans="1:5" ht="12">
      <c r="A41" s="381"/>
      <c r="B41" s="381"/>
      <c r="C41" s="381"/>
      <c r="D41" s="3"/>
      <c r="E41" s="3"/>
    </row>
    <row r="42" spans="1:5" ht="12">
      <c r="A42" s="381"/>
      <c r="B42" s="381"/>
      <c r="C42" s="381"/>
      <c r="D42" s="3"/>
      <c r="E42" s="3"/>
    </row>
    <row r="43" spans="1:5" ht="12">
      <c r="A43" s="381"/>
      <c r="B43" s="381"/>
      <c r="C43" s="381"/>
      <c r="D43" s="3"/>
      <c r="E43" s="3"/>
    </row>
    <row r="44" spans="1:5" ht="12">
      <c r="A44" s="381"/>
      <c r="B44" s="381"/>
      <c r="C44" s="381"/>
      <c r="D44" s="3"/>
      <c r="E44" s="3"/>
    </row>
    <row r="45" spans="1:5" ht="12">
      <c r="A45" s="381"/>
      <c r="B45" s="381"/>
      <c r="C45" s="381"/>
      <c r="D45" s="3"/>
      <c r="E45" s="3"/>
    </row>
    <row r="46" spans="1:5" ht="13.5">
      <c r="A46" s="381"/>
      <c r="B46" s="558" t="s">
        <v>171</v>
      </c>
      <c r="C46" s="545"/>
      <c r="D46" s="3"/>
      <c r="E46" s="3"/>
    </row>
    <row r="47" spans="1:5" ht="13.5">
      <c r="A47" s="381"/>
      <c r="B47" s="558" t="s">
        <v>172</v>
      </c>
      <c r="C47" s="545"/>
      <c r="D47" s="3"/>
      <c r="E47" s="3"/>
    </row>
    <row r="48" spans="1:5" ht="13.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
      <c r="A119" s="381"/>
      <c r="B119" s="383" t="s">
        <v>43</v>
      </c>
      <c r="C119" s="381"/>
      <c r="D119" s="3"/>
      <c r="E119" s="3"/>
    </row>
    <row r="120" spans="1:5" ht="15">
      <c r="A120" s="381"/>
      <c r="B120" s="383"/>
      <c r="C120" s="381"/>
      <c r="D120" s="3"/>
      <c r="E120" s="3"/>
    </row>
    <row r="121" spans="1:5" ht="34.5" customHeight="1">
      <c r="A121" s="381"/>
      <c r="B121" s="552" t="s">
        <v>231</v>
      </c>
      <c r="C121" s="545"/>
      <c r="D121" s="3"/>
      <c r="E121" s="3"/>
    </row>
    <row r="122" spans="1:5" ht="15">
      <c r="A122" s="381"/>
      <c r="B122" s="382"/>
      <c r="C122" s="381"/>
      <c r="D122" s="3"/>
      <c r="E122" s="3"/>
    </row>
    <row r="123" spans="1:5" ht="15">
      <c r="A123" s="381"/>
      <c r="B123" s="382"/>
      <c r="C123" s="381"/>
      <c r="D123" s="3"/>
      <c r="E123" s="3"/>
    </row>
    <row r="124" spans="1:5" ht="15">
      <c r="A124" s="381"/>
      <c r="B124" s="382" t="s">
        <v>232</v>
      </c>
      <c r="C124" s="381"/>
      <c r="D124" s="3"/>
      <c r="E124" s="3"/>
    </row>
    <row r="125" spans="1:5" ht="15">
      <c r="A125" s="381"/>
      <c r="B125" s="379" t="s">
        <v>233</v>
      </c>
      <c r="C125" s="379"/>
      <c r="D125" s="3"/>
      <c r="E125" s="3"/>
    </row>
    <row r="126" spans="1:5" ht="30.75">
      <c r="A126" s="381"/>
      <c r="B126" s="379" t="s">
        <v>234</v>
      </c>
      <c r="C126" s="381"/>
      <c r="D126" s="3"/>
      <c r="E126" s="3"/>
    </row>
    <row r="127" spans="1:5" ht="12">
      <c r="A127" s="381"/>
      <c r="B127" s="381"/>
      <c r="C127" s="381"/>
      <c r="D127" s="3"/>
      <c r="E127" s="3"/>
    </row>
    <row r="128" spans="1:5" ht="16.5">
      <c r="A128" s="3"/>
      <c r="B128" s="386"/>
      <c r="C128" s="3"/>
      <c r="D128" s="3"/>
      <c r="E128" s="3"/>
    </row>
    <row r="129" spans="1:5" ht="12">
      <c r="A129" s="3"/>
      <c r="B129" s="381"/>
      <c r="C129" s="3"/>
      <c r="D129" s="3"/>
      <c r="E129" s="3"/>
    </row>
    <row r="130" spans="1:5" ht="12">
      <c r="A130" s="3"/>
      <c r="B130" s="3"/>
      <c r="C130" s="3"/>
      <c r="D130" s="3"/>
      <c r="E130" s="3"/>
    </row>
    <row r="131" spans="1:5" ht="12">
      <c r="A131" s="3"/>
      <c r="B131" s="3"/>
      <c r="C131" s="3"/>
      <c r="D131" s="3"/>
      <c r="E131" s="3"/>
    </row>
    <row r="132" spans="1:5" ht="12">
      <c r="A132" s="3"/>
      <c r="B132" s="3"/>
      <c r="C132" s="3"/>
      <c r="D132" s="3"/>
      <c r="E132" s="3"/>
    </row>
    <row r="133" spans="1:5" ht="1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2.7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2.7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2.7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2.7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2.7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2.7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2.7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2.7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2.7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4.75">
      <c r="A5" s="392" t="s">
        <v>255</v>
      </c>
      <c r="B5" s="402">
        <v>41891</v>
      </c>
      <c r="C5" s="404" t="s">
        <v>256</v>
      </c>
      <c r="D5" s="401" t="s">
        <v>257</v>
      </c>
    </row>
    <row r="6" spans="1:4" ht="12">
      <c r="A6" s="393"/>
      <c r="B6" s="319"/>
      <c r="C6" s="319"/>
      <c r="D6" s="351"/>
    </row>
    <row r="7" spans="1:4" ht="12">
      <c r="A7" s="393"/>
      <c r="B7" s="319"/>
      <c r="C7" s="319"/>
      <c r="D7" s="351"/>
    </row>
    <row r="8" spans="1:4" ht="12.75" thickBot="1">
      <c r="A8" s="394"/>
      <c r="B8" s="388"/>
      <c r="C8" s="388"/>
      <c r="D8" s="405"/>
    </row>
    <row r="9" spans="1:2" ht="12">
      <c r="A9" s="390"/>
      <c r="B9" s="391"/>
    </row>
    <row r="10" spans="1:2" ht="12">
      <c r="A10" s="390"/>
      <c r="B10" s="391"/>
    </row>
    <row r="11" ht="12">
      <c r="A11" s="390"/>
    </row>
    <row r="12" ht="12">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ZuzkaB</cp:lastModifiedBy>
  <cp:lastPrinted>2012-09-06T09:59:01Z</cp:lastPrinted>
  <dcterms:created xsi:type="dcterms:W3CDTF">2010-11-14T07:56:41Z</dcterms:created>
  <dcterms:modified xsi:type="dcterms:W3CDTF">2022-10-23T18:38:09Z</dcterms:modified>
  <cp:category/>
  <cp:version/>
  <cp:contentType/>
  <cp:contentStatus/>
</cp:coreProperties>
</file>